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Fotobond\BFW\BFW 2021\"/>
    </mc:Choice>
  </mc:AlternateContent>
  <xr:revisionPtr revIDLastSave="0" documentId="13_ncr:1_{875481F6-8E14-4579-87CF-E93819416BD4}" xr6:coauthVersionLast="45" xr6:coauthVersionMax="45" xr10:uidLastSave="{00000000-0000-0000-0000-000000000000}"/>
  <bookViews>
    <workbookView xWindow="-110" yWindow="-110" windowWidth="38620" windowHeight="21820" tabRatio="500" xr2:uid="{00000000-000D-0000-FFFF-FFFF00000000}"/>
  </bookViews>
  <sheets>
    <sheet name="Inschrijving" sheetId="1" r:id="rId1"/>
    <sheet name="Stickervel" sheetId="2" r:id="rId2"/>
    <sheet name="Gegevens" sheetId="3" state="hidden" r:id="rId3"/>
  </sheets>
  <definedNames>
    <definedName name="_xlnm.Print_Area" localSheetId="0">Inschrijving!$B:$G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1" l="1"/>
  <c r="B46" i="1" l="1"/>
  <c r="B38" i="1" l="1"/>
  <c r="B37" i="1" l="1"/>
  <c r="B45" i="1"/>
  <c r="B43" i="1" l="1"/>
  <c r="B44" i="1"/>
  <c r="B60" i="1"/>
  <c r="B36" i="1"/>
  <c r="B35" i="1"/>
  <c r="D29" i="2" l="1"/>
  <c r="B29" i="2"/>
  <c r="D28" i="2"/>
  <c r="B28" i="2"/>
  <c r="D27" i="2"/>
  <c r="B27" i="2"/>
  <c r="D26" i="2"/>
  <c r="B26" i="2"/>
  <c r="D23" i="2"/>
  <c r="B23" i="2"/>
  <c r="D22" i="2"/>
  <c r="B22" i="2"/>
  <c r="D21" i="2"/>
  <c r="B21" i="2"/>
  <c r="D20" i="2"/>
  <c r="B20" i="2"/>
  <c r="D17" i="2"/>
  <c r="B17" i="2"/>
  <c r="D16" i="2"/>
  <c r="B16" i="2"/>
  <c r="D15" i="2"/>
  <c r="B15" i="2"/>
  <c r="D14" i="2"/>
  <c r="B14" i="2"/>
  <c r="D11" i="2"/>
  <c r="B11" i="2"/>
  <c r="D10" i="2"/>
  <c r="B10" i="2"/>
  <c r="D9" i="2"/>
  <c r="B9" i="2"/>
  <c r="D8" i="2"/>
  <c r="B8" i="2"/>
  <c r="D5" i="2"/>
  <c r="B5" i="2"/>
  <c r="D4" i="2"/>
  <c r="B4" i="2"/>
  <c r="D3" i="2"/>
  <c r="B3" i="2"/>
  <c r="D2" i="2"/>
  <c r="B2" i="2"/>
  <c r="B32" i="1"/>
  <c r="B55" i="1"/>
  <c r="B54" i="1"/>
  <c r="B53" i="1"/>
  <c r="B52" i="1"/>
  <c r="D18" i="1"/>
  <c r="F9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B8" i="1"/>
  <c r="C25" i="2"/>
  <c r="A7" i="2" l="1"/>
  <c r="A19" i="2"/>
  <c r="C7" i="2"/>
  <c r="C19" i="2"/>
  <c r="A1" i="2"/>
  <c r="A13" i="2"/>
  <c r="A25" i="2"/>
  <c r="C1" i="2"/>
  <c r="C13" i="2"/>
</calcChain>
</file>

<file path=xl/sharedStrings.xml><?xml version="1.0" encoding="utf-8"?>
<sst xmlns="http://schemas.openxmlformats.org/spreadsheetml/2006/main" count="115" uniqueCount="74">
  <si>
    <t>1)  Lijst van ingezonden foto's</t>
  </si>
  <si>
    <r>
      <rPr>
        <b/>
        <sz val="10"/>
        <color rgb="FFDD0806"/>
        <rFont val="Arial"/>
        <family val="2"/>
        <charset val="1"/>
      </rPr>
      <t xml:space="preserve">Let op alleen "groene" velden zijn invulbaar, en </t>
    </r>
    <r>
      <rPr>
        <b/>
        <u/>
        <sz val="10"/>
        <color rgb="FFDD0806"/>
        <rFont val="Arial"/>
        <family val="2"/>
        <charset val="1"/>
      </rPr>
      <t>moeten</t>
    </r>
    <r>
      <rPr>
        <b/>
        <sz val="10"/>
        <color rgb="FFDD0806"/>
        <rFont val="Arial"/>
        <family val="2"/>
        <charset val="1"/>
      </rPr>
      <t xml:space="preserve"> ingevuld worden</t>
    </r>
  </si>
  <si>
    <t>Clubnaam</t>
  </si>
  <si>
    <t>lidnummer
4+3 cijfers</t>
  </si>
  <si>
    <t>Naam auteur</t>
  </si>
  <si>
    <t>Clubnummer (4 cijfers)</t>
  </si>
  <si>
    <t>Hier clubnaam invullen</t>
  </si>
  <si>
    <t>Naam inzender</t>
  </si>
  <si>
    <t>Adres inzender:</t>
  </si>
  <si>
    <t>PC + woonplaats inzender:</t>
  </si>
  <si>
    <t>e-mailadres  inzender</t>
  </si>
  <si>
    <t>Telefoonnummer inzender</t>
  </si>
  <si>
    <t xml:space="preserve">Naam club secretaris </t>
  </si>
  <si>
    <t>e-mailadres secretaris</t>
  </si>
  <si>
    <t>Telefoonnummer secretaris</t>
  </si>
  <si>
    <t xml:space="preserve">Het complete pakket in de uniforme verzenddoos bestaat uit: </t>
  </si>
  <si>
    <r>
      <rPr>
        <sz val="10"/>
        <rFont val="Arial"/>
        <family val="2"/>
        <charset val="1"/>
      </rPr>
      <t xml:space="preserve">·   </t>
    </r>
    <r>
      <rPr>
        <b/>
        <sz val="10"/>
        <rFont val="Arial"/>
        <family val="2"/>
        <charset val="1"/>
      </rPr>
      <t>Een afdruk</t>
    </r>
    <r>
      <rPr>
        <sz val="10"/>
        <rFont val="Arial"/>
        <family val="2"/>
        <charset val="1"/>
      </rPr>
      <t xml:space="preserve"> van dit per computer ingevuld inschrijfformulier.</t>
    </r>
  </si>
  <si>
    <t>Inzendadres:</t>
  </si>
  <si>
    <t xml:space="preserve">  Clubnummer</t>
  </si>
  <si>
    <t xml:space="preserve">  Club</t>
  </si>
  <si>
    <t xml:space="preserve">  Auteur</t>
  </si>
  <si>
    <t xml:space="preserve">  Bondsnr</t>
  </si>
  <si>
    <t>Foto 01</t>
  </si>
  <si>
    <t>Foto 02</t>
  </si>
  <si>
    <t>Foto 03</t>
  </si>
  <si>
    <t>Foto 04</t>
  </si>
  <si>
    <t>Foto 05</t>
  </si>
  <si>
    <t>Foto 06</t>
  </si>
  <si>
    <t>Foto 07</t>
  </si>
  <si>
    <t>Foto 08</t>
  </si>
  <si>
    <t>Foto 09</t>
  </si>
  <si>
    <t>Foto 10</t>
  </si>
  <si>
    <t>Bondsfotowedstrijd</t>
  </si>
  <si>
    <t>dag</t>
  </si>
  <si>
    <t>maand</t>
  </si>
  <si>
    <t>februari</t>
  </si>
  <si>
    <t>Inzendadres</t>
  </si>
  <si>
    <t>maart</t>
  </si>
  <si>
    <t>april</t>
  </si>
  <si>
    <t>Correspondentieadres</t>
  </si>
  <si>
    <t>Inzendadres (mail)</t>
  </si>
  <si>
    <t>inzenden bestanden</t>
  </si>
  <si>
    <t>inzenden vanaf:</t>
  </si>
  <si>
    <t>uiterlijk ontvangen:</t>
  </si>
  <si>
    <t>Fotobespreking</t>
  </si>
  <si>
    <t>Plaats fotobespreking</t>
  </si>
  <si>
    <t xml:space="preserve"> - Locatie</t>
  </si>
  <si>
    <t xml:space="preserve"> - Adres</t>
  </si>
  <si>
    <t xml:space="preserve"> - Postcode</t>
  </si>
  <si>
    <t xml:space="preserve"> - Plaats</t>
  </si>
  <si>
    <t>Contrast Fotoclub Maas en Waal</t>
  </si>
  <si>
    <t>T.a.v. Tanja Kooymans</t>
  </si>
  <si>
    <t>van Coothweg 4</t>
  </si>
  <si>
    <t>6628 AM ALTFORST</t>
  </si>
  <si>
    <t/>
  </si>
  <si>
    <t>Cultureel Centrum d'n Bogerd,</t>
  </si>
  <si>
    <t>van Heemstraweg 53,</t>
  </si>
  <si>
    <t>6651 KH</t>
  </si>
  <si>
    <t>Druten</t>
  </si>
  <si>
    <r>
      <t xml:space="preserve">·   </t>
    </r>
    <r>
      <rPr>
        <b/>
        <sz val="10"/>
        <rFont val="Arial"/>
        <family val="2"/>
        <charset val="1"/>
      </rPr>
      <t>10 Foto’s</t>
    </r>
    <r>
      <rPr>
        <sz val="10"/>
        <rFont val="Arial"/>
        <family val="2"/>
        <charset val="1"/>
      </rPr>
      <t xml:space="preserve"> opgeplakt met ingevulde sticker op achterzijde.</t>
    </r>
  </si>
  <si>
    <t>BFW@ziggo.nl</t>
  </si>
  <si>
    <t>Doorloop a.u.b. onderstaand document volledig en volg de aanwijzingen. Dan kunnen we jullie inschrijving goed verwerken.</t>
  </si>
  <si>
    <t>4)  Per post inzenden</t>
  </si>
  <si>
    <t xml:space="preserve"> Foto-
volgnummer</t>
  </si>
  <si>
    <t>3)  Digitaal inzenden van dit formulier en de 10 fotobestanden</t>
  </si>
  <si>
    <t>5)  Ten slotte</t>
  </si>
  <si>
    <t>2)  Clubgegevens en contactpersonen</t>
  </si>
  <si>
    <t>- Starttijd</t>
  </si>
  <si>
    <t>- Eindtijd</t>
  </si>
  <si>
    <t>10.00</t>
  </si>
  <si>
    <t>16.30</t>
  </si>
  <si>
    <t>Inschrijfformulier Bondsfotowedstrijd 2021</t>
  </si>
  <si>
    <t>met hoeveel personen komt u naar de bespreking op 15 mei</t>
  </si>
  <si>
    <t xml:space="preserve">     - De bespreking is op 15 mei 2021 in Theater Kielzog, Gorecht-Oost 157, 9603 AE Hoogezand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</si>
</sst>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"/>
    <numFmt numFmtId="166" formatCode="0000"/>
  </numFmts>
  <fonts count="17" x14ac:knownFonts="1">
    <font>
      <sz val="10"/>
      <name val="Arial"/>
      <charset val="1"/>
    </font>
    <font>
      <b/>
      <sz val="14"/>
      <name val="Arial"/>
      <family val="2"/>
      <charset val="1"/>
    </font>
    <font>
      <b/>
      <u/>
      <sz val="12"/>
      <name val="Arial"/>
      <family val="2"/>
      <charset val="1"/>
    </font>
    <font>
      <b/>
      <sz val="10"/>
      <color rgb="FFDD0806"/>
      <name val="Arial"/>
      <family val="2"/>
      <charset val="1"/>
    </font>
    <font>
      <b/>
      <u/>
      <sz val="10"/>
      <color rgb="FFDD0806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b/>
      <u/>
      <sz val="10"/>
      <name val="Arial"/>
      <family val="2"/>
      <charset val="1"/>
    </font>
    <font>
      <u/>
      <sz val="10"/>
      <color rgb="FF0000D4"/>
      <name val="Arial"/>
      <family val="2"/>
      <charset val="1"/>
    </font>
    <font>
      <b/>
      <u/>
      <sz val="10"/>
      <color rgb="FF3366CC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FF33"/>
        <bgColor rgb="FFCCFFCC"/>
      </patternFill>
    </fill>
    <fill>
      <patternFill patternType="solid">
        <fgColor rgb="FFC0C0C0"/>
        <bgColor rgb="FFCCCCFF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82">
    <xf numFmtId="0" fontId="0" fillId="0" borderId="0" xfId="0"/>
    <xf numFmtId="0" fontId="0" fillId="2" borderId="0" xfId="0" applyFill="1"/>
    <xf numFmtId="0" fontId="0" fillId="0" borderId="0" xfId="0" applyProtection="1"/>
    <xf numFmtId="0" fontId="1" fillId="2" borderId="0" xfId="0" applyFont="1" applyFill="1" applyProtection="1"/>
    <xf numFmtId="0" fontId="1" fillId="0" borderId="0" xfId="0" applyFont="1" applyProtection="1"/>
    <xf numFmtId="0" fontId="0" fillId="2" borderId="0" xfId="0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1" xfId="0" applyFont="1" applyBorder="1" applyProtection="1">
      <protection hidden="1"/>
    </xf>
    <xf numFmtId="164" fontId="6" fillId="0" borderId="5" xfId="0" applyNumberFormat="1" applyFont="1" applyBorder="1" applyAlignment="1" applyProtection="1">
      <alignment horizontal="center" vertical="center"/>
    </xf>
    <xf numFmtId="165" fontId="0" fillId="3" borderId="6" xfId="0" applyNumberForma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/>
    <xf numFmtId="164" fontId="6" fillId="0" borderId="9" xfId="0" applyNumberFormat="1" applyFont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 applyProtection="1"/>
    <xf numFmtId="0" fontId="2" fillId="2" borderId="0" xfId="0" applyFont="1" applyFill="1" applyBorder="1" applyProtection="1"/>
    <xf numFmtId="0" fontId="9" fillId="2" borderId="0" xfId="0" applyFont="1" applyFill="1" applyProtection="1"/>
    <xf numFmtId="0" fontId="0" fillId="2" borderId="1" xfId="0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horizontal="right" vertical="center" indent="1"/>
    </xf>
    <xf numFmtId="166" fontId="0" fillId="3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right" vertical="center" indent="1"/>
    </xf>
    <xf numFmtId="0" fontId="6" fillId="3" borderId="20" xfId="0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horizontal="right" vertical="center" indent="1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/>
    <xf numFmtId="0" fontId="6" fillId="2" borderId="0" xfId="0" applyFont="1" applyFill="1" applyBorder="1" applyProtection="1"/>
    <xf numFmtId="0" fontId="10" fillId="2" borderId="0" xfId="1" applyFont="1" applyFill="1" applyBorder="1" applyAlignment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 indent="7"/>
    </xf>
    <xf numFmtId="0" fontId="0" fillId="0" borderId="0" xfId="0" applyAlignment="1"/>
    <xf numFmtId="0" fontId="6" fillId="0" borderId="0" xfId="0" applyFont="1" applyProtection="1"/>
    <xf numFmtId="0" fontId="5" fillId="2" borderId="0" xfId="0" applyFont="1" applyFill="1" applyAlignment="1" applyProtection="1">
      <alignment horizontal="left" indent="9"/>
    </xf>
    <xf numFmtId="0" fontId="6" fillId="2" borderId="0" xfId="0" applyFont="1" applyFill="1" applyAlignment="1" applyProtection="1"/>
    <xf numFmtId="0" fontId="5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 indent="9"/>
    </xf>
    <xf numFmtId="0" fontId="11" fillId="2" borderId="0" xfId="0" applyFont="1" applyFill="1" applyAlignment="1" applyProtection="1">
      <alignment horizontal="left" indent="1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166" fontId="0" fillId="2" borderId="29" xfId="0" applyNumberFormat="1" applyFill="1" applyBorder="1" applyAlignment="1" applyProtection="1">
      <alignment horizontal="left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horizontal="left" vertical="center"/>
      <protection hidden="1"/>
    </xf>
    <xf numFmtId="165" fontId="0" fillId="2" borderId="29" xfId="0" applyNumberForma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0" fillId="0" borderId="0" xfId="0" applyFont="1"/>
    <xf numFmtId="0" fontId="6" fillId="0" borderId="0" xfId="0" applyFont="1"/>
    <xf numFmtId="0" fontId="0" fillId="0" borderId="0" xfId="0" applyFont="1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/>
    <xf numFmtId="0" fontId="10" fillId="0" borderId="0" xfId="1" applyBorder="1" applyProtection="1"/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Protection="1"/>
    <xf numFmtId="0" fontId="0" fillId="0" borderId="0" xfId="0" quotePrefix="1"/>
    <xf numFmtId="49" fontId="15" fillId="0" borderId="0" xfId="0" applyNumberFormat="1" applyFont="1"/>
    <xf numFmtId="0" fontId="16" fillId="2" borderId="0" xfId="0" applyFont="1" applyFill="1" applyProtection="1"/>
    <xf numFmtId="1" fontId="7" fillId="2" borderId="12" xfId="0" applyNumberFormat="1" applyFont="1" applyFill="1" applyBorder="1" applyAlignment="1" applyProtection="1">
      <alignment horizontal="right" wrapText="1"/>
    </xf>
    <xf numFmtId="0" fontId="15" fillId="2" borderId="27" xfId="0" applyFont="1" applyFill="1" applyBorder="1" applyAlignment="1" applyProtection="1">
      <alignment horizontal="right" vertical="center" wrapText="1" indent="1"/>
    </xf>
    <xf numFmtId="0" fontId="0" fillId="2" borderId="27" xfId="0" applyFont="1" applyFill="1" applyBorder="1" applyAlignment="1" applyProtection="1">
      <alignment horizontal="right" vertical="center" wrapText="1" indent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C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g" displayName="Dag" ref="E1:E32" totalsRowShown="0">
  <autoFilter ref="E1:E32" xr:uid="{00000000-0009-0000-0100-000001000000}"/>
  <tableColumns count="1">
    <tableColumn id="1" xr3:uid="{00000000-0010-0000-0000-000001000000}" name="da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and" displayName="Maand" ref="F1:F4" totalsRowShown="0">
  <autoFilter ref="F1:F4" xr:uid="{00000000-0009-0000-0100-000002000000}"/>
  <tableColumns count="1">
    <tableColumn id="1" xr3:uid="{00000000-0010-0000-0100-000001000000}" name="maan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FW@ziggo.nl" TargetMode="External"/><Relationship Id="rId1" Type="http://schemas.openxmlformats.org/officeDocument/2006/relationships/hyperlink" Target="mailto:BFW@ziggo.n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46"/>
  <sheetViews>
    <sheetView tabSelected="1" zoomScaleNormal="100" workbookViewId="0">
      <selection activeCell="C42" sqref="C42"/>
    </sheetView>
  </sheetViews>
  <sheetFormatPr defaultRowHeight="12.5" zeroHeight="1" x14ac:dyDescent="0.25"/>
  <cols>
    <col min="1" max="1" width="2.1796875" style="1" customWidth="1"/>
    <col min="2" max="2" width="25.1796875" style="2" customWidth="1"/>
    <col min="3" max="3" width="15.7265625" style="2" customWidth="1"/>
    <col min="4" max="4" width="14.26953125" style="2" customWidth="1"/>
    <col min="5" max="5" width="37.1796875" style="2" customWidth="1"/>
    <col min="6" max="6" width="28.453125" style="2" customWidth="1"/>
    <col min="7" max="7" width="9" style="2" customWidth="1"/>
    <col min="8" max="8" width="2.1796875" style="1" customWidth="1"/>
    <col min="9" max="1025" width="11.54296875" style="2" hidden="1"/>
  </cols>
  <sheetData>
    <row r="1" spans="1:8" s="4" customFormat="1" ht="18" x14ac:dyDescent="0.4">
      <c r="A1" s="1"/>
      <c r="B1" s="76" t="s">
        <v>71</v>
      </c>
      <c r="C1" s="3"/>
      <c r="D1" s="3"/>
      <c r="E1" s="3"/>
      <c r="F1" s="3"/>
      <c r="G1" s="3"/>
      <c r="H1" s="1"/>
    </row>
    <row r="2" spans="1:8" ht="9" customHeight="1" x14ac:dyDescent="0.35">
      <c r="B2" s="28"/>
      <c r="C2" s="29"/>
      <c r="D2" s="29"/>
      <c r="E2" s="10"/>
      <c r="F2" s="10"/>
      <c r="G2" s="10"/>
    </row>
    <row r="3" spans="1:8" ht="15.75" customHeight="1" x14ac:dyDescent="0.3">
      <c r="B3" s="73" t="s">
        <v>61</v>
      </c>
      <c r="C3" s="5"/>
      <c r="D3" s="5"/>
      <c r="E3" s="5"/>
      <c r="F3" s="5"/>
      <c r="G3" s="5"/>
    </row>
    <row r="4" spans="1:8" ht="15.75" customHeight="1" x14ac:dyDescent="0.25">
      <c r="B4" s="5"/>
      <c r="C4" s="5"/>
      <c r="D4" s="5"/>
      <c r="E4" s="5"/>
      <c r="F4" s="5"/>
      <c r="G4" s="5"/>
    </row>
    <row r="5" spans="1:8" ht="15.5" x14ac:dyDescent="0.35">
      <c r="B5" s="6" t="s">
        <v>0</v>
      </c>
      <c r="C5" s="5"/>
      <c r="D5" s="7" t="s">
        <v>1</v>
      </c>
      <c r="E5" s="8"/>
      <c r="F5" s="9"/>
      <c r="G5" s="5"/>
    </row>
    <row r="6" spans="1:8" ht="7.5" customHeight="1" x14ac:dyDescent="0.25">
      <c r="B6" s="5"/>
      <c r="C6" s="5"/>
      <c r="D6" s="5"/>
      <c r="E6" s="10"/>
      <c r="F6" s="10"/>
      <c r="G6" s="5"/>
    </row>
    <row r="7" spans="1:8" s="15" customFormat="1" ht="41.25" customHeight="1" x14ac:dyDescent="0.3">
      <c r="A7" s="1"/>
      <c r="B7" s="11" t="s">
        <v>2</v>
      </c>
      <c r="C7" s="12" t="s">
        <v>63</v>
      </c>
      <c r="D7" s="13" t="s">
        <v>3</v>
      </c>
      <c r="E7" s="14" t="s">
        <v>4</v>
      </c>
      <c r="F7" s="5"/>
      <c r="G7" s="5"/>
      <c r="H7" s="1"/>
    </row>
    <row r="8" spans="1:8" ht="18.75" customHeight="1" thickBot="1" x14ac:dyDescent="0.3">
      <c r="B8" s="16" t="str">
        <f>IF(E22="Hier clubnaam invullen","-",E22)</f>
        <v>-</v>
      </c>
      <c r="C8" s="17" t="str">
        <f>IF(ISNUMBER($E$21),$E$21*100+1,"01")</f>
        <v>01</v>
      </c>
      <c r="D8" s="18"/>
      <c r="E8" s="19"/>
      <c r="F8" s="5"/>
      <c r="G8" s="5"/>
    </row>
    <row r="9" spans="1:8" ht="18.75" customHeight="1" x14ac:dyDescent="0.25">
      <c r="B9" s="20"/>
      <c r="C9" s="21" t="str">
        <f>IF(ISNUMBER($E$21),C8+1,"02")</f>
        <v>02</v>
      </c>
      <c r="D9" s="22"/>
      <c r="E9" s="23"/>
      <c r="F9" s="77" t="str">
        <f>IF(E21&gt;0,IF(D17&gt;0,IF(D8&gt;0,IF(D18&lt;&gt;1,"lid nummers en clubnummer aub controleren",""),""),""),"")</f>
        <v/>
      </c>
      <c r="G9" s="5"/>
    </row>
    <row r="10" spans="1:8" ht="18.75" customHeight="1" x14ac:dyDescent="0.25">
      <c r="B10" s="10"/>
      <c r="C10" s="21" t="str">
        <f>IF(ISNUMBER($E$21),C9+1,"03")</f>
        <v>03</v>
      </c>
      <c r="D10" s="22"/>
      <c r="E10" s="23"/>
      <c r="F10" s="77"/>
      <c r="G10" s="5"/>
    </row>
    <row r="11" spans="1:8" ht="18.75" customHeight="1" x14ac:dyDescent="0.25">
      <c r="B11" s="10"/>
      <c r="C11" s="21" t="str">
        <f>IF(ISNUMBER($E$21),C10+1,"04")</f>
        <v>04</v>
      </c>
      <c r="D11" s="22"/>
      <c r="E11" s="23"/>
      <c r="F11" s="5"/>
      <c r="G11" s="5"/>
    </row>
    <row r="12" spans="1:8" ht="18.75" customHeight="1" x14ac:dyDescent="0.25">
      <c r="B12" s="10"/>
      <c r="C12" s="21" t="str">
        <f>IF(ISNUMBER($E$21),C11+1,"05")</f>
        <v>05</v>
      </c>
      <c r="D12" s="22"/>
      <c r="E12" s="23"/>
      <c r="F12" s="5"/>
      <c r="G12" s="5"/>
    </row>
    <row r="13" spans="1:8" ht="18.75" customHeight="1" x14ac:dyDescent="0.25">
      <c r="B13" s="10"/>
      <c r="C13" s="21" t="str">
        <f>IF(ISNUMBER($E$21),C12+1,"06")</f>
        <v>06</v>
      </c>
      <c r="D13" s="22"/>
      <c r="E13" s="23"/>
      <c r="F13" s="5"/>
      <c r="G13" s="5"/>
    </row>
    <row r="14" spans="1:8" ht="18.75" customHeight="1" x14ac:dyDescent="0.25">
      <c r="B14" s="10"/>
      <c r="C14" s="21" t="str">
        <f>IF(ISNUMBER($E$21),C13+1,"07")</f>
        <v>07</v>
      </c>
      <c r="D14" s="22"/>
      <c r="E14" s="23"/>
      <c r="F14" s="5"/>
      <c r="G14" s="5"/>
    </row>
    <row r="15" spans="1:8" ht="18.75" customHeight="1" x14ac:dyDescent="0.25">
      <c r="B15" s="10"/>
      <c r="C15" s="21" t="str">
        <f>IF(ISNUMBER($E$21),C14+1,"08")</f>
        <v>08</v>
      </c>
      <c r="D15" s="22"/>
      <c r="E15" s="23"/>
      <c r="F15" s="5"/>
      <c r="G15" s="5"/>
    </row>
    <row r="16" spans="1:8" ht="18.75" customHeight="1" x14ac:dyDescent="0.25">
      <c r="B16" s="10"/>
      <c r="C16" s="21" t="str">
        <f>IF(ISNUMBER($E$21),C15+1,"09")</f>
        <v>09</v>
      </c>
      <c r="D16" s="22"/>
      <c r="E16" s="23"/>
      <c r="F16" s="5"/>
      <c r="G16" s="5"/>
    </row>
    <row r="17" spans="1:8" ht="18.75" customHeight="1" thickBot="1" x14ac:dyDescent="0.3">
      <c r="B17" s="10"/>
      <c r="C17" s="24" t="str">
        <f>IF(ISNUMBER($E$21),C16+1,"10")</f>
        <v>10</v>
      </c>
      <c r="D17" s="25"/>
      <c r="E17" s="26"/>
      <c r="F17" s="5"/>
      <c r="G17" s="5"/>
    </row>
    <row r="18" spans="1:8" ht="12" customHeight="1" x14ac:dyDescent="0.25">
      <c r="C18" s="5"/>
      <c r="D18" s="27" t="e">
        <f>((D8-RIGHT(D8,3))+(D9-RIGHT(D9,3))+(D10-RIGHT(D10,3))+(D11-RIGHT(D11,3))+(D12-RIGHT(D12,3))+(D13-RIGHT(D13,3))+(D14-RIGHT(D14,3))+(D15-RIGHT(D15,3))+(D16-RIGHT(D16,3))+(D17-RIGHT(D17,3)))/(E21*10000)</f>
        <v>#VALUE!</v>
      </c>
      <c r="E18" s="5"/>
      <c r="F18" s="5"/>
      <c r="G18" s="5"/>
    </row>
    <row r="19" spans="1:8" ht="15" customHeight="1" x14ac:dyDescent="0.35">
      <c r="B19" s="28" t="s">
        <v>66</v>
      </c>
      <c r="C19" s="29"/>
      <c r="D19" s="29"/>
      <c r="E19" s="10"/>
      <c r="F19" s="10"/>
      <c r="G19" s="10"/>
    </row>
    <row r="20" spans="1:8" ht="9" customHeight="1" x14ac:dyDescent="0.35">
      <c r="B20" s="28"/>
      <c r="C20" s="29"/>
      <c r="D20" s="29"/>
      <c r="E20" s="10"/>
      <c r="F20" s="10"/>
      <c r="G20" s="10"/>
    </row>
    <row r="21" spans="1:8" ht="18.75" customHeight="1" x14ac:dyDescent="0.25">
      <c r="B21" s="10"/>
      <c r="C21" s="30"/>
      <c r="D21" s="31" t="s">
        <v>5</v>
      </c>
      <c r="E21" s="32"/>
      <c r="F21" s="10"/>
      <c r="G21" s="10"/>
    </row>
    <row r="22" spans="1:8" ht="18.75" customHeight="1" x14ac:dyDescent="0.25">
      <c r="B22" s="10"/>
      <c r="C22" s="33"/>
      <c r="D22" s="34" t="s">
        <v>2</v>
      </c>
      <c r="E22" s="35" t="s">
        <v>6</v>
      </c>
      <c r="F22" s="10"/>
      <c r="G22" s="10"/>
    </row>
    <row r="23" spans="1:8" ht="18.75" customHeight="1" x14ac:dyDescent="0.25">
      <c r="B23" s="10"/>
      <c r="C23" s="36"/>
      <c r="D23" s="37" t="s">
        <v>7</v>
      </c>
      <c r="E23" s="38"/>
      <c r="F23" s="10"/>
      <c r="G23" s="10"/>
    </row>
    <row r="24" spans="1:8" ht="18.75" customHeight="1" x14ac:dyDescent="0.25">
      <c r="B24" s="10"/>
      <c r="C24" s="36"/>
      <c r="D24" s="37" t="s">
        <v>8</v>
      </c>
      <c r="E24" s="39"/>
      <c r="F24" s="10"/>
      <c r="G24" s="10"/>
    </row>
    <row r="25" spans="1:8" ht="18.75" customHeight="1" x14ac:dyDescent="0.25">
      <c r="B25" s="10"/>
      <c r="C25" s="36"/>
      <c r="D25" s="37" t="s">
        <v>9</v>
      </c>
      <c r="E25" s="39"/>
      <c r="F25" s="10"/>
      <c r="G25" s="10"/>
    </row>
    <row r="26" spans="1:8" ht="18.75" customHeight="1" x14ac:dyDescent="0.25">
      <c r="B26" s="10"/>
      <c r="C26" s="36"/>
      <c r="D26" s="37" t="s">
        <v>10</v>
      </c>
      <c r="E26" s="39"/>
      <c r="F26" s="10"/>
      <c r="G26" s="10"/>
    </row>
    <row r="27" spans="1:8" ht="18.75" customHeight="1" x14ac:dyDescent="0.25">
      <c r="B27" s="10"/>
      <c r="C27" s="33"/>
      <c r="D27" s="34" t="s">
        <v>11</v>
      </c>
      <c r="E27" s="35"/>
      <c r="F27" s="10"/>
      <c r="G27" s="10"/>
    </row>
    <row r="28" spans="1:8" ht="18.75" customHeight="1" x14ac:dyDescent="0.25">
      <c r="B28" s="10"/>
      <c r="C28" s="36"/>
      <c r="D28" s="37" t="s">
        <v>12</v>
      </c>
      <c r="E28" s="40"/>
      <c r="F28" s="10"/>
      <c r="G28" s="10"/>
    </row>
    <row r="29" spans="1:8" ht="18.75" customHeight="1" x14ac:dyDescent="0.25">
      <c r="B29" s="10"/>
      <c r="C29" s="36"/>
      <c r="D29" s="37" t="s">
        <v>13</v>
      </c>
      <c r="E29" s="41"/>
      <c r="F29" s="10"/>
      <c r="G29" s="10"/>
    </row>
    <row r="30" spans="1:8" ht="18.75" customHeight="1" x14ac:dyDescent="0.25">
      <c r="B30" s="10"/>
      <c r="C30" s="33"/>
      <c r="D30" s="34" t="s">
        <v>14</v>
      </c>
      <c r="E30" s="35"/>
      <c r="F30" s="10"/>
      <c r="G30" s="10"/>
    </row>
    <row r="31" spans="1:8" ht="40.5" customHeight="1" x14ac:dyDescent="0.25">
      <c r="B31" s="10"/>
      <c r="C31" s="78" t="s">
        <v>72</v>
      </c>
      <c r="D31" s="79"/>
      <c r="E31" s="42"/>
      <c r="F31" s="10"/>
      <c r="G31" s="10"/>
    </row>
    <row r="32" spans="1:8" s="49" customFormat="1" ht="18" customHeight="1" x14ac:dyDescent="0.25">
      <c r="A32" s="1"/>
      <c r="B32" s="54" t="str">
        <f>Gegevens!B7</f>
        <v/>
      </c>
      <c r="C32" s="46"/>
      <c r="D32" s="46"/>
      <c r="E32" s="46"/>
      <c r="F32" s="46"/>
      <c r="G32" s="46"/>
      <c r="H32" s="1"/>
    </row>
    <row r="33" spans="1:8" s="49" customFormat="1" ht="15" customHeight="1" x14ac:dyDescent="0.35">
      <c r="A33" s="1"/>
      <c r="B33" s="28" t="s">
        <v>64</v>
      </c>
      <c r="C33" s="46"/>
      <c r="D33" s="46"/>
      <c r="E33" s="46"/>
      <c r="F33" s="46"/>
      <c r="G33" s="46"/>
      <c r="H33" s="1"/>
    </row>
    <row r="34" spans="1:8" s="49" customFormat="1" ht="6.75" customHeight="1" x14ac:dyDescent="0.3">
      <c r="A34" s="1"/>
      <c r="B34" s="50"/>
      <c r="C34" s="52"/>
      <c r="D34" s="52"/>
      <c r="E34" s="46"/>
      <c r="F34" s="46"/>
      <c r="G34" s="46"/>
      <c r="H34" s="1"/>
    </row>
    <row r="35" spans="1:8" s="49" customFormat="1" ht="15" customHeight="1" x14ac:dyDescent="0.3">
      <c r="A35" s="1"/>
      <c r="B35" s="56" t="str">
        <f>"     - Verzend  dit formulier (in Excel formaat!) naar: " &amp;Gegevens!B10</f>
        <v xml:space="preserve">     - Verzend  dit formulier (in Excel formaat!) naar: BFW@ziggo.nl</v>
      </c>
      <c r="C35" s="52"/>
      <c r="D35" s="52"/>
      <c r="E35" s="46"/>
      <c r="F35" s="55"/>
      <c r="G35" s="46"/>
      <c r="H35" s="1"/>
    </row>
    <row r="36" spans="1:8" s="49" customFormat="1" ht="15" customHeight="1" x14ac:dyDescent="0.3">
      <c r="A36" s="1"/>
      <c r="B36" s="56" t="str">
        <f>"     - Maak de bestandsnamen van de 10 foto's als volgt op: &lt;clubnummer&gt;&lt;fotovolgnummer&gt; - &lt;naam fotograaf&gt;  (Bijvoorbeeld: 063501 - Piet Jansen.jpg)"</f>
        <v xml:space="preserve">     - Maak de bestandsnamen van de 10 foto's als volgt op: &lt;clubnummer&gt;&lt;fotovolgnummer&gt; - &lt;naam fotograaf&gt;  (Bijvoorbeeld: 063501 - Piet Jansen.jpg)</v>
      </c>
      <c r="C36" s="52"/>
      <c r="D36" s="52"/>
      <c r="E36" s="46"/>
      <c r="F36" s="55"/>
      <c r="G36" s="46"/>
      <c r="H36" s="1"/>
    </row>
    <row r="37" spans="1:8" s="49" customFormat="1" ht="15" customHeight="1" x14ac:dyDescent="0.3">
      <c r="A37" s="1"/>
      <c r="B37" s="56" t="str">
        <f>"     - Let op de kwaliteitseisen (zie ook het reglement): kleurruimte sRGB, JPEG maximale kwaliteit en een maximale bestandomvang van 16MB per foto."</f>
        <v xml:space="preserve">     - Let op de kwaliteitseisen (zie ook het reglement): kleurruimte sRGB, JPEG maximale kwaliteit en een maximale bestandomvang van 16MB per foto.</v>
      </c>
      <c r="C37" s="52"/>
      <c r="D37" s="52"/>
      <c r="E37" s="46"/>
      <c r="F37" s="55"/>
      <c r="G37" s="46"/>
      <c r="H37" s="1"/>
    </row>
    <row r="38" spans="1:8" s="49" customFormat="1" ht="15" customHeight="1" x14ac:dyDescent="0.3">
      <c r="A38" s="1"/>
      <c r="B38" s="56" t="str">
        <f>"     - Verstuur de digitale versies van de 10 foto's tezamen met het inschrijfformulier via ''WeTransfer'' naar: "&amp;Gegevens!B10</f>
        <v xml:space="preserve">     - Verstuur de digitale versies van de 10 foto's tezamen met het inschrijfformulier via ''WeTransfer'' naar: BFW@ziggo.nl</v>
      </c>
      <c r="C38" s="52"/>
      <c r="D38" s="52"/>
      <c r="E38" s="46"/>
      <c r="F38" s="46"/>
      <c r="G38" s="46"/>
      <c r="H38" s="1"/>
    </row>
    <row r="39" spans="1:8" s="49" customFormat="1" ht="15" customHeight="1" x14ac:dyDescent="0.35">
      <c r="A39" s="1"/>
      <c r="B39" s="28"/>
      <c r="C39" s="46"/>
      <c r="D39" s="46"/>
      <c r="E39" s="46"/>
      <c r="F39" s="46"/>
      <c r="G39" s="46"/>
      <c r="H39" s="1"/>
    </row>
    <row r="40" spans="1:8" s="49" customFormat="1" ht="15" customHeight="1" x14ac:dyDescent="0.35">
      <c r="A40" s="1"/>
      <c r="B40" s="28" t="s">
        <v>62</v>
      </c>
      <c r="C40" s="46"/>
      <c r="D40" s="46"/>
      <c r="E40" s="46"/>
      <c r="F40" s="46"/>
      <c r="G40" s="46"/>
      <c r="H40" s="1"/>
    </row>
    <row r="41" spans="1:8" s="49" customFormat="1" ht="6.75" customHeight="1" x14ac:dyDescent="0.3">
      <c r="A41" s="1"/>
      <c r="B41" s="50"/>
      <c r="C41" s="52"/>
      <c r="D41" s="52"/>
      <c r="E41" s="46"/>
      <c r="F41" s="46"/>
      <c r="G41" s="46"/>
      <c r="H41" s="1"/>
    </row>
    <row r="42" spans="1:8" s="49" customFormat="1" ht="15" customHeight="1" x14ac:dyDescent="0.3">
      <c r="A42" s="1"/>
      <c r="B42" s="56" t="str">
        <f>"     - Gebruik het stickervel in het 2e tabblad van dit formulier om stickers achter op de fotoafdrukken te plakken."</f>
        <v xml:space="preserve">     - Gebruik het stickervel in het 2e tabblad van dit formulier om stickers achter op de fotoafdrukken te plakken.</v>
      </c>
      <c r="C42" s="52"/>
      <c r="D42" s="52"/>
      <c r="E42" s="46"/>
      <c r="F42" s="55"/>
      <c r="G42" s="46"/>
      <c r="H42" s="1"/>
    </row>
    <row r="43" spans="1:8" s="49" customFormat="1" ht="15" customHeight="1" x14ac:dyDescent="0.3">
      <c r="A43" s="1"/>
      <c r="B43" s="56" t="str">
        <f>"     - Let op de eisen voor de fotoafdruk zoals vermeld in het reglement."</f>
        <v xml:space="preserve">     - Let op de eisen voor de fotoafdruk zoals vermeld in het reglement.</v>
      </c>
      <c r="C43" s="52"/>
      <c r="D43" s="52"/>
      <c r="E43" s="46"/>
      <c r="F43" s="55"/>
      <c r="G43" s="46"/>
      <c r="H43" s="1"/>
    </row>
    <row r="44" spans="1:8" s="49" customFormat="1" ht="15" customHeight="1" x14ac:dyDescent="0.3">
      <c r="A44" s="1"/>
      <c r="B44" s="56" t="str">
        <f>"     - Jullie krijgen per mail een bevestiging indien de digitale inschrijving correct is ontvangen."</f>
        <v xml:space="preserve">     - Jullie krijgen per mail een bevestiging indien de digitale inschrijving correct is ontvangen.</v>
      </c>
      <c r="C44" s="52"/>
      <c r="D44" s="52"/>
      <c r="E44" s="46"/>
      <c r="F44" s="55"/>
      <c r="G44" s="46"/>
      <c r="H44" s="1"/>
    </row>
    <row r="45" spans="1:8" s="49" customFormat="1" ht="15" customHeight="1" x14ac:dyDescent="0.3">
      <c r="A45" s="1"/>
      <c r="B45" s="56" t="str">
        <f>"     - In de bevestigingsmail wordt de instructie meegegeven voor het insturen van de 10 fotoafdrukken."</f>
        <v xml:space="preserve">     - In de bevestigingsmail wordt de instructie meegegeven voor het insturen van de 10 fotoafdrukken.</v>
      </c>
      <c r="C45" s="52"/>
      <c r="D45" s="52"/>
      <c r="E45" s="46"/>
      <c r="F45" s="55"/>
      <c r="G45" s="46"/>
      <c r="H45" s="1"/>
    </row>
    <row r="46" spans="1:8" s="49" customFormat="1" ht="15" customHeight="1" x14ac:dyDescent="0.3">
      <c r="A46" s="1"/>
      <c r="B46" s="56" t="str">
        <f>"     - De wijze van retourneren van de foto's staat op de website van de Fotobond beschreven in het document met toelichting op het reglement."</f>
        <v xml:space="preserve">     - De wijze van retourneren van de foto's staat op de website van de Fotobond beschreven in het document met toelichting op het reglement.</v>
      </c>
      <c r="C46" s="52"/>
      <c r="D46" s="52"/>
      <c r="E46" s="46"/>
      <c r="F46" s="55"/>
      <c r="G46" s="46"/>
      <c r="H46" s="1"/>
    </row>
    <row r="47" spans="1:8" ht="15" hidden="1" customHeight="1" x14ac:dyDescent="0.3">
      <c r="B47" s="43" t="s">
        <v>15</v>
      </c>
      <c r="C47" s="44"/>
      <c r="D47" s="44"/>
      <c r="E47" s="44"/>
      <c r="F47" s="45"/>
      <c r="G47" s="46"/>
    </row>
    <row r="48" spans="1:8" ht="15" hidden="1" customHeight="1" x14ac:dyDescent="0.3">
      <c r="B48" s="47" t="s">
        <v>59</v>
      </c>
      <c r="C48" s="44"/>
      <c r="D48" s="44"/>
      <c r="E48" s="44"/>
      <c r="F48" s="44"/>
      <c r="G48" s="44"/>
    </row>
    <row r="49" spans="1:8" ht="15" hidden="1" customHeight="1" x14ac:dyDescent="0.3">
      <c r="B49" s="47" t="s">
        <v>16</v>
      </c>
      <c r="C49" s="48"/>
      <c r="D49" s="48"/>
      <c r="E49" s="48"/>
      <c r="F49" s="48"/>
      <c r="G49" s="48"/>
    </row>
    <row r="50" spans="1:8" ht="15" hidden="1" customHeight="1" x14ac:dyDescent="0.25">
      <c r="B50" s="44"/>
      <c r="C50" s="46"/>
      <c r="D50" s="46"/>
      <c r="E50" s="44"/>
      <c r="F50" s="44"/>
      <c r="G50" s="44"/>
    </row>
    <row r="51" spans="1:8" s="49" customFormat="1" ht="15" hidden="1" customHeight="1" x14ac:dyDescent="0.3">
      <c r="A51" s="1"/>
      <c r="B51" s="29" t="s">
        <v>17</v>
      </c>
      <c r="C51" s="46"/>
      <c r="D51" s="46"/>
      <c r="E51" s="46"/>
      <c r="F51" s="46"/>
      <c r="G51" s="46"/>
      <c r="H51" s="1"/>
    </row>
    <row r="52" spans="1:8" s="49" customFormat="1" ht="15" hidden="1" customHeight="1" x14ac:dyDescent="0.3">
      <c r="A52" s="1"/>
      <c r="B52" s="50" t="str">
        <f>Gegevens!B3</f>
        <v>Contrast Fotoclub Maas en Waal</v>
      </c>
      <c r="C52" s="46"/>
      <c r="D52" s="46"/>
      <c r="E52" s="46"/>
      <c r="F52" s="51"/>
      <c r="G52" s="46"/>
      <c r="H52" s="1"/>
    </row>
    <row r="53" spans="1:8" s="15" customFormat="1" ht="15" hidden="1" customHeight="1" x14ac:dyDescent="0.3">
      <c r="A53" s="1"/>
      <c r="B53" s="50" t="str">
        <f>Gegevens!B4</f>
        <v>T.a.v. Tanja Kooymans</v>
      </c>
      <c r="C53" s="52"/>
      <c r="D53" s="52"/>
      <c r="E53" s="46"/>
      <c r="F53" s="46"/>
      <c r="G53" s="52"/>
      <c r="H53" s="1"/>
    </row>
    <row r="54" spans="1:8" s="49" customFormat="1" ht="15" hidden="1" customHeight="1" x14ac:dyDescent="0.3">
      <c r="A54" s="1"/>
      <c r="B54" s="50" t="str">
        <f>""&amp;Gegevens!B5</f>
        <v>van Coothweg 4</v>
      </c>
      <c r="C54" s="46"/>
      <c r="D54" s="46"/>
      <c r="E54" s="53"/>
      <c r="F54" s="46"/>
      <c r="G54" s="46"/>
      <c r="H54" s="1"/>
    </row>
    <row r="55" spans="1:8" s="49" customFormat="1" ht="15" hidden="1" customHeight="1" x14ac:dyDescent="0.3">
      <c r="A55" s="1"/>
      <c r="B55" s="50" t="str">
        <f>Gegevens!B6</f>
        <v>6628 AM ALTFORST</v>
      </c>
      <c r="C55" s="46"/>
      <c r="D55" s="46"/>
      <c r="E55" s="46"/>
      <c r="F55" s="46"/>
      <c r="G55" s="46"/>
      <c r="H55" s="1"/>
    </row>
    <row r="56" spans="1:8" s="49" customFormat="1" ht="15" customHeight="1" x14ac:dyDescent="0.3">
      <c r="A56" s="1"/>
      <c r="B56" s="50"/>
      <c r="C56" s="46"/>
      <c r="D56" s="46"/>
      <c r="E56" s="46"/>
      <c r="F56" s="46"/>
      <c r="G56" s="46"/>
      <c r="H56" s="1"/>
    </row>
    <row r="57" spans="1:8" s="49" customFormat="1" ht="15" customHeight="1" x14ac:dyDescent="0.35">
      <c r="A57" s="1"/>
      <c r="B57" s="28" t="s">
        <v>65</v>
      </c>
      <c r="C57" s="46"/>
      <c r="D57" s="46"/>
      <c r="E57" s="46"/>
      <c r="F57" s="46"/>
      <c r="G57" s="46"/>
      <c r="H57" s="1"/>
    </row>
    <row r="58" spans="1:8" s="49" customFormat="1" ht="6.75" customHeight="1" x14ac:dyDescent="0.3">
      <c r="A58" s="1"/>
      <c r="B58" s="50"/>
      <c r="C58" s="52"/>
      <c r="D58" s="52"/>
      <c r="E58" s="46"/>
      <c r="F58" s="46"/>
      <c r="G58" s="46"/>
      <c r="H58" s="1"/>
    </row>
    <row r="59" spans="1:8" ht="15" customHeight="1" x14ac:dyDescent="0.25">
      <c r="B59" s="72" t="s">
        <v>73</v>
      </c>
      <c r="C59" s="57"/>
      <c r="D59" s="57"/>
      <c r="E59" s="57"/>
      <c r="F59" s="57"/>
      <c r="G59" s="57"/>
    </row>
    <row r="60" spans="1:8" ht="15" customHeight="1" x14ac:dyDescent="0.25">
      <c r="B60" s="56" t="str">
        <f>"     - Indien er vragen of onduidelijkheden zijn kan via "&amp;Gegevens!B9&amp;" gecorrespondeerd worden."</f>
        <v xml:space="preserve">     - Indien er vragen of onduidelijkheden zijn kan via BFW@ziggo.nl gecorrespondeerd worden.</v>
      </c>
      <c r="C60" s="46"/>
      <c r="D60" s="46"/>
      <c r="E60" s="46"/>
      <c r="F60" s="46"/>
      <c r="G60" s="46"/>
    </row>
    <row r="61" spans="1:8" ht="15" customHeight="1" x14ac:dyDescent="0.25">
      <c r="C61" s="46"/>
      <c r="D61" s="46"/>
      <c r="E61" s="46"/>
      <c r="F61" s="46"/>
      <c r="G61" s="46"/>
    </row>
    <row r="62" spans="1:8" ht="15" customHeight="1" x14ac:dyDescent="0.25">
      <c r="C62" s="57"/>
      <c r="D62" s="57"/>
      <c r="E62" s="57"/>
      <c r="F62" s="57"/>
      <c r="G62" s="57"/>
    </row>
    <row r="63" spans="1:8" ht="15" customHeight="1" x14ac:dyDescent="0.25">
      <c r="C63" s="46"/>
      <c r="D63" s="46"/>
      <c r="E63" s="46"/>
      <c r="F63" s="46"/>
      <c r="G63" s="46"/>
    </row>
    <row r="64" spans="1:8" ht="15" customHeight="1" x14ac:dyDescent="0.25">
      <c r="C64" s="57"/>
      <c r="D64" s="57"/>
      <c r="E64" s="57"/>
      <c r="F64" s="57"/>
      <c r="G64" s="57"/>
    </row>
    <row r="65" spans="3:7" ht="15" customHeight="1" x14ac:dyDescent="0.25">
      <c r="C65" s="46"/>
      <c r="D65" s="46"/>
      <c r="E65" s="46"/>
      <c r="F65" s="46"/>
      <c r="G65" s="46"/>
    </row>
    <row r="66" spans="3:7" ht="15" customHeight="1" x14ac:dyDescent="0.25">
      <c r="C66" s="57"/>
      <c r="D66" s="57"/>
      <c r="E66" s="57"/>
      <c r="F66" s="57"/>
      <c r="G66" s="57"/>
    </row>
    <row r="67" spans="3:7" ht="15" customHeight="1" x14ac:dyDescent="0.25">
      <c r="C67" s="46"/>
      <c r="D67" s="46"/>
      <c r="E67" s="46"/>
      <c r="F67" s="46"/>
      <c r="G67" s="46"/>
    </row>
    <row r="68" spans="3:7" ht="15" customHeight="1" x14ac:dyDescent="0.25">
      <c r="C68" s="57"/>
      <c r="D68" s="57"/>
      <c r="E68" s="57"/>
      <c r="F68" s="57"/>
      <c r="G68" s="57"/>
    </row>
    <row r="69" spans="3:7" ht="15" customHeight="1" x14ac:dyDescent="0.25">
      <c r="C69" s="46"/>
      <c r="D69" s="46"/>
      <c r="E69" s="46"/>
      <c r="F69" s="46"/>
      <c r="G69" s="46"/>
    </row>
    <row r="70" spans="3:7" ht="15" customHeight="1" x14ac:dyDescent="0.25">
      <c r="C70" s="57"/>
      <c r="D70" s="57"/>
      <c r="E70" s="57"/>
      <c r="F70" s="57"/>
      <c r="G70" s="57"/>
    </row>
    <row r="71" spans="3:7" ht="15" customHeight="1" x14ac:dyDescent="0.25">
      <c r="C71" s="46"/>
      <c r="D71" s="46"/>
      <c r="E71" s="46"/>
      <c r="F71" s="46"/>
      <c r="G71" s="46"/>
    </row>
    <row r="72" spans="3:7" ht="15" customHeight="1" x14ac:dyDescent="0.25">
      <c r="C72" s="57"/>
      <c r="D72" s="57"/>
      <c r="E72" s="57"/>
      <c r="F72" s="57"/>
      <c r="G72" s="57"/>
    </row>
    <row r="73" spans="3:7" ht="15" customHeight="1" x14ac:dyDescent="0.25">
      <c r="C73" s="46"/>
      <c r="D73" s="46"/>
      <c r="E73" s="46"/>
      <c r="F73" s="46"/>
      <c r="G73" s="46"/>
    </row>
    <row r="74" spans="3:7" ht="15" customHeight="1" x14ac:dyDescent="0.25">
      <c r="C74" s="57"/>
      <c r="D74" s="57"/>
      <c r="E74" s="57"/>
      <c r="F74" s="57"/>
      <c r="G74" s="57"/>
    </row>
    <row r="75" spans="3:7" ht="15" customHeight="1" x14ac:dyDescent="0.25">
      <c r="C75" s="46"/>
      <c r="D75" s="46"/>
      <c r="E75" s="46"/>
      <c r="F75" s="46"/>
      <c r="G75" s="46"/>
    </row>
    <row r="76" spans="3:7" ht="15" customHeight="1" x14ac:dyDescent="0.25">
      <c r="C76" s="57"/>
      <c r="D76" s="57"/>
      <c r="E76" s="57"/>
      <c r="F76" s="57"/>
      <c r="G76" s="57"/>
    </row>
    <row r="77" spans="3:7" ht="15" customHeight="1" x14ac:dyDescent="0.25">
      <c r="C77" s="46"/>
      <c r="D77" s="46"/>
      <c r="E77" s="46"/>
      <c r="F77" s="46"/>
      <c r="G77" s="46"/>
    </row>
    <row r="78" spans="3:7" ht="15" customHeight="1" x14ac:dyDescent="0.25">
      <c r="C78" s="57"/>
      <c r="D78" s="57"/>
      <c r="E78" s="57"/>
      <c r="F78" s="57"/>
      <c r="G78" s="57"/>
    </row>
    <row r="79" spans="3:7" ht="15" customHeight="1" x14ac:dyDescent="0.25">
      <c r="C79" s="46"/>
      <c r="D79" s="46"/>
      <c r="E79" s="46"/>
      <c r="F79" s="46"/>
      <c r="G79" s="46"/>
    </row>
    <row r="80" spans="3:7" ht="15" customHeight="1" x14ac:dyDescent="0.25">
      <c r="C80" s="57"/>
      <c r="D80" s="57"/>
      <c r="E80" s="57"/>
      <c r="F80" s="57"/>
      <c r="G80" s="57"/>
    </row>
    <row r="81" spans="3:7" ht="15" customHeight="1" x14ac:dyDescent="0.25">
      <c r="C81" s="46"/>
      <c r="D81" s="46"/>
      <c r="E81" s="46"/>
      <c r="F81" s="46"/>
      <c r="G81" s="46"/>
    </row>
    <row r="82" spans="3:7" ht="15" customHeight="1" x14ac:dyDescent="0.25">
      <c r="C82" s="57"/>
      <c r="D82" s="57"/>
      <c r="E82" s="57"/>
      <c r="F82" s="57"/>
      <c r="G82" s="57"/>
    </row>
    <row r="83" spans="3:7" ht="15" customHeight="1" x14ac:dyDescent="0.25">
      <c r="C83" s="46"/>
      <c r="D83" s="46"/>
      <c r="E83" s="46"/>
      <c r="F83" s="46"/>
      <c r="G83" s="46"/>
    </row>
    <row r="84" spans="3:7" ht="15" customHeight="1" x14ac:dyDescent="0.25">
      <c r="C84" s="57"/>
      <c r="D84" s="57"/>
      <c r="E84" s="57"/>
      <c r="F84" s="57"/>
      <c r="G84" s="57"/>
    </row>
    <row r="85" spans="3:7" ht="15" customHeight="1" x14ac:dyDescent="0.25">
      <c r="C85" s="46"/>
      <c r="D85" s="46"/>
      <c r="E85" s="46"/>
      <c r="F85" s="46"/>
      <c r="G85" s="46"/>
    </row>
    <row r="86" spans="3:7" ht="15" customHeight="1" x14ac:dyDescent="0.25">
      <c r="C86" s="57"/>
      <c r="D86" s="57"/>
      <c r="E86" s="57"/>
      <c r="F86" s="57"/>
      <c r="G86" s="57"/>
    </row>
    <row r="87" spans="3:7" ht="15" customHeight="1" x14ac:dyDescent="0.25">
      <c r="C87" s="46"/>
      <c r="D87" s="46"/>
      <c r="E87" s="46"/>
      <c r="F87" s="46"/>
      <c r="G87" s="46"/>
    </row>
    <row r="88" spans="3:7" ht="15" customHeight="1" x14ac:dyDescent="0.25">
      <c r="C88" s="57"/>
      <c r="D88" s="57"/>
      <c r="E88" s="57"/>
      <c r="F88" s="57"/>
      <c r="G88" s="57"/>
    </row>
    <row r="89" spans="3:7" ht="15" customHeight="1" x14ac:dyDescent="0.25">
      <c r="C89" s="46"/>
      <c r="D89" s="46"/>
      <c r="E89" s="46"/>
      <c r="F89" s="46"/>
      <c r="G89" s="46"/>
    </row>
    <row r="90" spans="3:7" ht="15" customHeight="1" x14ac:dyDescent="0.25">
      <c r="C90" s="57"/>
      <c r="D90" s="57"/>
      <c r="E90" s="57"/>
      <c r="F90" s="57"/>
      <c r="G90" s="57"/>
    </row>
    <row r="91" spans="3:7" ht="15" customHeight="1" x14ac:dyDescent="0.25">
      <c r="C91" s="46"/>
      <c r="D91" s="46"/>
      <c r="E91" s="46"/>
      <c r="F91" s="46"/>
      <c r="G91" s="46"/>
    </row>
    <row r="92" spans="3:7" ht="15" customHeight="1" x14ac:dyDescent="0.25"/>
    <row r="93" spans="3:7" ht="15" customHeight="1" x14ac:dyDescent="0.25"/>
    <row r="94" spans="3:7" ht="15" customHeight="1" x14ac:dyDescent="0.25"/>
    <row r="95" spans="3:7" ht="15" customHeight="1" x14ac:dyDescent="0.25"/>
    <row r="96" spans="3:7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</sheetData>
  <sheetProtection algorithmName="SHA-512" hashValue="IdzG2mGdBKrJ9wcOJgcdTraYnFv/ZzlORuwESi4RKa88ZnUSzjf79ZaWoh6JocH73AYjWFoZhiKoqjsG+zsiaQ==" saltValue="j0u1QT/uCmhenwGJN45Cog==" spinCount="100000" sheet="1" objects="1" scenarios="1"/>
  <mergeCells count="2">
    <mergeCell ref="F9:F10"/>
    <mergeCell ref="C31:D31"/>
  </mergeCells>
  <dataValidations count="2">
    <dataValidation type="whole" allowBlank="1" showInputMessage="1" showErrorMessage="1" errorTitle="Lidnummer" error="Voer het lidnummer in als getal._x000a_Bv. lid 001 van club 0123 invoeren als 123001" sqref="D8:D17" xr:uid="{00000000-0002-0000-0000-000000000000}">
      <formula1>100123</formula1>
      <formula2>1799000</formula2>
    </dataValidation>
    <dataValidation type="whole" allowBlank="1" showInputMessage="1" showErrorMessage="1" errorTitle="Clubnummer" error="Clubnummer invoeren als getal._x000a_Bv. club 0123 invoeren als 123" sqref="E21" xr:uid="{00000000-0002-0000-0000-000001000000}">
      <formula1>100</formula1>
      <formula2>1799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0"/>
  <sheetViews>
    <sheetView zoomScaleNormal="100" workbookViewId="0">
      <selection activeCell="B10" sqref="B10"/>
    </sheetView>
  </sheetViews>
  <sheetFormatPr defaultRowHeight="12.5" x14ac:dyDescent="0.25"/>
  <cols>
    <col min="1" max="1" width="11.81640625" style="58" customWidth="1"/>
    <col min="2" max="2" width="28" style="58" customWidth="1"/>
    <col min="3" max="3" width="11.81640625" style="58" customWidth="1"/>
    <col min="4" max="4" width="28" style="58" customWidth="1"/>
    <col min="5" max="1025" width="8" style="58" customWidth="1"/>
  </cols>
  <sheetData>
    <row r="1" spans="1:4" ht="23.15" customHeight="1" x14ac:dyDescent="0.25">
      <c r="A1" s="80">
        <f>Inschrijving!$F$1</f>
        <v>0</v>
      </c>
      <c r="B1" s="80"/>
      <c r="C1" s="80">
        <f>Inschrijving!$F$1</f>
        <v>0</v>
      </c>
      <c r="D1" s="80"/>
    </row>
    <row r="2" spans="1:4" ht="23.15" customHeight="1" x14ac:dyDescent="0.25">
      <c r="A2" s="59" t="s">
        <v>18</v>
      </c>
      <c r="B2" s="60">
        <f>Inschrijving!$E$21</f>
        <v>0</v>
      </c>
      <c r="C2" s="59" t="s">
        <v>18</v>
      </c>
      <c r="D2" s="60">
        <f>Inschrijving!$E$21</f>
        <v>0</v>
      </c>
    </row>
    <row r="3" spans="1:4" ht="23.15" customHeight="1" x14ac:dyDescent="0.25">
      <c r="A3" s="59" t="s">
        <v>19</v>
      </c>
      <c r="B3" s="61" t="str">
        <f>Inschrijving!$E$22</f>
        <v>Hier clubnaam invullen</v>
      </c>
      <c r="C3" s="59" t="s">
        <v>19</v>
      </c>
      <c r="D3" s="61" t="str">
        <f>Inschrijving!$E$22</f>
        <v>Hier clubnaam invullen</v>
      </c>
    </row>
    <row r="4" spans="1:4" ht="23.15" customHeight="1" x14ac:dyDescent="0.25">
      <c r="A4" s="59" t="s">
        <v>20</v>
      </c>
      <c r="B4" s="62">
        <f>Inschrijving!$E$8</f>
        <v>0</v>
      </c>
      <c r="C4" s="59" t="s">
        <v>20</v>
      </c>
      <c r="D4" s="62">
        <f>Inschrijving!$E$9</f>
        <v>0</v>
      </c>
    </row>
    <row r="5" spans="1:4" ht="23.15" customHeight="1" x14ac:dyDescent="0.25">
      <c r="A5" s="59" t="s">
        <v>21</v>
      </c>
      <c r="B5" s="63">
        <f>Inschrijving!D8</f>
        <v>0</v>
      </c>
      <c r="C5" s="59" t="s">
        <v>21</v>
      </c>
      <c r="D5" s="63">
        <f>Inschrijving!D9</f>
        <v>0</v>
      </c>
    </row>
    <row r="6" spans="1:4" ht="23.15" customHeight="1" x14ac:dyDescent="0.25">
      <c r="A6" s="81" t="s">
        <v>22</v>
      </c>
      <c r="B6" s="81"/>
      <c r="C6" s="81" t="s">
        <v>23</v>
      </c>
      <c r="D6" s="81"/>
    </row>
    <row r="7" spans="1:4" ht="23.15" customHeight="1" x14ac:dyDescent="0.25">
      <c r="A7" s="80">
        <f>Inschrijving!$F$1</f>
        <v>0</v>
      </c>
      <c r="B7" s="80"/>
      <c r="C7" s="80">
        <f>Inschrijving!$F$1</f>
        <v>0</v>
      </c>
      <c r="D7" s="80"/>
    </row>
    <row r="8" spans="1:4" ht="23.15" customHeight="1" x14ac:dyDescent="0.25">
      <c r="A8" s="59" t="s">
        <v>18</v>
      </c>
      <c r="B8" s="60">
        <f>Inschrijving!$E$21</f>
        <v>0</v>
      </c>
      <c r="C8" s="59" t="s">
        <v>18</v>
      </c>
      <c r="D8" s="60">
        <f>Inschrijving!$E$21</f>
        <v>0</v>
      </c>
    </row>
    <row r="9" spans="1:4" ht="23.15" customHeight="1" x14ac:dyDescent="0.25">
      <c r="A9" s="59" t="s">
        <v>19</v>
      </c>
      <c r="B9" s="61" t="str">
        <f>Inschrijving!$E$22</f>
        <v>Hier clubnaam invullen</v>
      </c>
      <c r="C9" s="59" t="s">
        <v>19</v>
      </c>
      <c r="D9" s="61" t="str">
        <f>Inschrijving!$E$22</f>
        <v>Hier clubnaam invullen</v>
      </c>
    </row>
    <row r="10" spans="1:4" ht="23.15" customHeight="1" x14ac:dyDescent="0.25">
      <c r="A10" s="59" t="s">
        <v>20</v>
      </c>
      <c r="B10" s="62">
        <f>Inschrijving!$E10</f>
        <v>0</v>
      </c>
      <c r="C10" s="59" t="s">
        <v>20</v>
      </c>
      <c r="D10" s="62">
        <f>Inschrijving!$E11</f>
        <v>0</v>
      </c>
    </row>
    <row r="11" spans="1:4" ht="23.15" customHeight="1" x14ac:dyDescent="0.25">
      <c r="A11" s="59" t="s">
        <v>21</v>
      </c>
      <c r="B11" s="63">
        <f>Inschrijving!D10</f>
        <v>0</v>
      </c>
      <c r="C11" s="59" t="s">
        <v>21</v>
      </c>
      <c r="D11" s="63">
        <f>Inschrijving!D11</f>
        <v>0</v>
      </c>
    </row>
    <row r="12" spans="1:4" ht="23.15" customHeight="1" x14ac:dyDescent="0.25">
      <c r="A12" s="81" t="s">
        <v>24</v>
      </c>
      <c r="B12" s="81"/>
      <c r="C12" s="81" t="s">
        <v>25</v>
      </c>
      <c r="D12" s="81"/>
    </row>
    <row r="13" spans="1:4" ht="23.15" customHeight="1" x14ac:dyDescent="0.25">
      <c r="A13" s="80">
        <f>Inschrijving!$F$1</f>
        <v>0</v>
      </c>
      <c r="B13" s="80"/>
      <c r="C13" s="80">
        <f>Inschrijving!$F$1</f>
        <v>0</v>
      </c>
      <c r="D13" s="80"/>
    </row>
    <row r="14" spans="1:4" ht="23.15" customHeight="1" x14ac:dyDescent="0.25">
      <c r="A14" s="59" t="s">
        <v>18</v>
      </c>
      <c r="B14" s="60">
        <f>Inschrijving!$E$21</f>
        <v>0</v>
      </c>
      <c r="C14" s="59" t="s">
        <v>18</v>
      </c>
      <c r="D14" s="60">
        <f>Inschrijving!$E$21</f>
        <v>0</v>
      </c>
    </row>
    <row r="15" spans="1:4" ht="23.15" customHeight="1" x14ac:dyDescent="0.25">
      <c r="A15" s="59" t="s">
        <v>19</v>
      </c>
      <c r="B15" s="61" t="str">
        <f>Inschrijving!$E$22</f>
        <v>Hier clubnaam invullen</v>
      </c>
      <c r="C15" s="59" t="s">
        <v>19</v>
      </c>
      <c r="D15" s="61" t="str">
        <f>Inschrijving!$E$22</f>
        <v>Hier clubnaam invullen</v>
      </c>
    </row>
    <row r="16" spans="1:4" ht="23.15" customHeight="1" x14ac:dyDescent="0.25">
      <c r="A16" s="59" t="s">
        <v>20</v>
      </c>
      <c r="B16" s="62">
        <f>Inschrijving!E12</f>
        <v>0</v>
      </c>
      <c r="C16" s="59" t="s">
        <v>20</v>
      </c>
      <c r="D16" s="62">
        <f>Inschrijving!E13</f>
        <v>0</v>
      </c>
    </row>
    <row r="17" spans="1:4" ht="23.15" customHeight="1" x14ac:dyDescent="0.25">
      <c r="A17" s="59" t="s">
        <v>21</v>
      </c>
      <c r="B17" s="63">
        <f>Inschrijving!D12</f>
        <v>0</v>
      </c>
      <c r="C17" s="59" t="s">
        <v>21</v>
      </c>
      <c r="D17" s="63">
        <f>Inschrijving!D13</f>
        <v>0</v>
      </c>
    </row>
    <row r="18" spans="1:4" ht="23.15" customHeight="1" x14ac:dyDescent="0.25">
      <c r="A18" s="81" t="s">
        <v>26</v>
      </c>
      <c r="B18" s="81"/>
      <c r="C18" s="81" t="s">
        <v>27</v>
      </c>
      <c r="D18" s="81"/>
    </row>
    <row r="19" spans="1:4" ht="23.15" customHeight="1" x14ac:dyDescent="0.25">
      <c r="A19" s="80">
        <f>Inschrijving!$F$1</f>
        <v>0</v>
      </c>
      <c r="B19" s="80"/>
      <c r="C19" s="80">
        <f>Inschrijving!$F$1</f>
        <v>0</v>
      </c>
      <c r="D19" s="80"/>
    </row>
    <row r="20" spans="1:4" ht="23.15" customHeight="1" x14ac:dyDescent="0.25">
      <c r="A20" s="59" t="s">
        <v>18</v>
      </c>
      <c r="B20" s="60">
        <f>Inschrijving!$E$21</f>
        <v>0</v>
      </c>
      <c r="C20" s="59" t="s">
        <v>18</v>
      </c>
      <c r="D20" s="60">
        <f>Inschrijving!$E$21</f>
        <v>0</v>
      </c>
    </row>
    <row r="21" spans="1:4" ht="23.15" customHeight="1" x14ac:dyDescent="0.25">
      <c r="A21" s="59" t="s">
        <v>19</v>
      </c>
      <c r="B21" s="61" t="str">
        <f>Inschrijving!$E$22</f>
        <v>Hier clubnaam invullen</v>
      </c>
      <c r="C21" s="59" t="s">
        <v>19</v>
      </c>
      <c r="D21" s="61" t="str">
        <f>Inschrijving!$E$22</f>
        <v>Hier clubnaam invullen</v>
      </c>
    </row>
    <row r="22" spans="1:4" ht="23.15" customHeight="1" x14ac:dyDescent="0.25">
      <c r="A22" s="59" t="s">
        <v>20</v>
      </c>
      <c r="B22" s="62">
        <f>Inschrijving!E14</f>
        <v>0</v>
      </c>
      <c r="C22" s="59" t="s">
        <v>20</v>
      </c>
      <c r="D22" s="62">
        <f>Inschrijving!E15</f>
        <v>0</v>
      </c>
    </row>
    <row r="23" spans="1:4" ht="23.15" customHeight="1" x14ac:dyDescent="0.25">
      <c r="A23" s="59" t="s">
        <v>21</v>
      </c>
      <c r="B23" s="63">
        <f>Inschrijving!D14</f>
        <v>0</v>
      </c>
      <c r="C23" s="59" t="s">
        <v>21</v>
      </c>
      <c r="D23" s="63">
        <f>Inschrijving!D15</f>
        <v>0</v>
      </c>
    </row>
    <row r="24" spans="1:4" ht="23.15" customHeight="1" x14ac:dyDescent="0.25">
      <c r="A24" s="81" t="s">
        <v>28</v>
      </c>
      <c r="B24" s="81"/>
      <c r="C24" s="81" t="s">
        <v>29</v>
      </c>
      <c r="D24" s="81"/>
    </row>
    <row r="25" spans="1:4" ht="23.15" customHeight="1" x14ac:dyDescent="0.25">
      <c r="A25" s="80">
        <f>Inschrijving!$F$1</f>
        <v>0</v>
      </c>
      <c r="B25" s="80"/>
      <c r="C25" s="80">
        <f>Inschrijving!$F$1</f>
        <v>0</v>
      </c>
      <c r="D25" s="80"/>
    </row>
    <row r="26" spans="1:4" ht="23.15" customHeight="1" x14ac:dyDescent="0.25">
      <c r="A26" s="59" t="s">
        <v>18</v>
      </c>
      <c r="B26" s="60">
        <f>Inschrijving!$E$21</f>
        <v>0</v>
      </c>
      <c r="C26" s="59" t="s">
        <v>18</v>
      </c>
      <c r="D26" s="60">
        <f>Inschrijving!$E$21</f>
        <v>0</v>
      </c>
    </row>
    <row r="27" spans="1:4" ht="23.15" customHeight="1" x14ac:dyDescent="0.25">
      <c r="A27" s="59" t="s">
        <v>19</v>
      </c>
      <c r="B27" s="61" t="str">
        <f>Inschrijving!$E$22</f>
        <v>Hier clubnaam invullen</v>
      </c>
      <c r="C27" s="59" t="s">
        <v>19</v>
      </c>
      <c r="D27" s="61" t="str">
        <f>Inschrijving!$E$22</f>
        <v>Hier clubnaam invullen</v>
      </c>
    </row>
    <row r="28" spans="1:4" ht="23.15" customHeight="1" x14ac:dyDescent="0.25">
      <c r="A28" s="59" t="s">
        <v>20</v>
      </c>
      <c r="B28" s="62">
        <f>Inschrijving!E16</f>
        <v>0</v>
      </c>
      <c r="C28" s="59" t="s">
        <v>20</v>
      </c>
      <c r="D28" s="62">
        <f>Inschrijving!E17</f>
        <v>0</v>
      </c>
    </row>
    <row r="29" spans="1:4" ht="23.15" customHeight="1" x14ac:dyDescent="0.25">
      <c r="A29" s="59" t="s">
        <v>21</v>
      </c>
      <c r="B29" s="63">
        <f>Inschrijving!D16</f>
        <v>0</v>
      </c>
      <c r="C29" s="59" t="s">
        <v>21</v>
      </c>
      <c r="D29" s="63">
        <f>Inschrijving!D17</f>
        <v>0</v>
      </c>
    </row>
    <row r="30" spans="1:4" ht="23.15" customHeight="1" x14ac:dyDescent="0.25">
      <c r="A30" s="81" t="s">
        <v>30</v>
      </c>
      <c r="B30" s="81"/>
      <c r="C30" s="81" t="s">
        <v>31</v>
      </c>
      <c r="D30" s="81"/>
    </row>
  </sheetData>
  <sheetProtection password="DD57" sheet="1" objects="1" scenarios="1" selectLockedCells="1" selectUnlockedCells="1"/>
  <mergeCells count="20">
    <mergeCell ref="A30:B30"/>
    <mergeCell ref="C30:D30"/>
    <mergeCell ref="A19:B19"/>
    <mergeCell ref="C19:D19"/>
    <mergeCell ref="A24:B24"/>
    <mergeCell ref="C24:D24"/>
    <mergeCell ref="A25:B25"/>
    <mergeCell ref="C25:D25"/>
    <mergeCell ref="A12:B12"/>
    <mergeCell ref="C12:D12"/>
    <mergeCell ref="A13:B13"/>
    <mergeCell ref="C13:D13"/>
    <mergeCell ref="A18:B18"/>
    <mergeCell ref="C18:D18"/>
    <mergeCell ref="A1:B1"/>
    <mergeCell ref="C1:D1"/>
    <mergeCell ref="A6:B6"/>
    <mergeCell ref="C6:D6"/>
    <mergeCell ref="A7:B7"/>
    <mergeCell ref="C7:D7"/>
  </mergeCells>
  <printOptions horizontalCentered="1" verticalCentered="1"/>
  <pageMargins left="0.75" right="0.75" top="0.97986111111111096" bottom="0.97986111111111096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Normal="100" workbookViewId="0">
      <selection activeCell="A24" sqref="A24"/>
    </sheetView>
  </sheetViews>
  <sheetFormatPr defaultRowHeight="12.5" x14ac:dyDescent="0.25"/>
  <cols>
    <col min="1" max="1" width="24" customWidth="1"/>
    <col min="2" max="2" width="34.26953125" customWidth="1"/>
    <col min="3" max="1025" width="11.453125" customWidth="1"/>
  </cols>
  <sheetData>
    <row r="1" spans="1:6" x14ac:dyDescent="0.25">
      <c r="A1" t="s">
        <v>32</v>
      </c>
      <c r="B1" s="64">
        <v>2020</v>
      </c>
      <c r="E1" s="65" t="s">
        <v>33</v>
      </c>
      <c r="F1" s="65" t="s">
        <v>34</v>
      </c>
    </row>
    <row r="2" spans="1:6" x14ac:dyDescent="0.25">
      <c r="E2">
        <v>1</v>
      </c>
      <c r="F2" t="s">
        <v>35</v>
      </c>
    </row>
    <row r="3" spans="1:6" x14ac:dyDescent="0.25">
      <c r="A3" t="s">
        <v>36</v>
      </c>
      <c r="B3" t="s">
        <v>50</v>
      </c>
      <c r="E3">
        <v>2</v>
      </c>
      <c r="F3" t="s">
        <v>37</v>
      </c>
    </row>
    <row r="4" spans="1:6" x14ac:dyDescent="0.25">
      <c r="B4" s="66" t="s">
        <v>51</v>
      </c>
      <c r="E4">
        <v>3</v>
      </c>
      <c r="F4" s="67" t="s">
        <v>38</v>
      </c>
    </row>
    <row r="5" spans="1:6" ht="13.5" x14ac:dyDescent="0.25">
      <c r="B5" s="68" t="s">
        <v>52</v>
      </c>
      <c r="E5">
        <v>4</v>
      </c>
    </row>
    <row r="6" spans="1:6" ht="13.5" x14ac:dyDescent="0.25">
      <c r="B6" s="68" t="s">
        <v>53</v>
      </c>
      <c r="E6">
        <v>5</v>
      </c>
    </row>
    <row r="7" spans="1:6" x14ac:dyDescent="0.25">
      <c r="B7" s="70" t="s">
        <v>54</v>
      </c>
      <c r="E7">
        <v>6</v>
      </c>
    </row>
    <row r="8" spans="1:6" x14ac:dyDescent="0.25">
      <c r="A8" t="s">
        <v>39</v>
      </c>
      <c r="E8">
        <v>7</v>
      </c>
    </row>
    <row r="9" spans="1:6" x14ac:dyDescent="0.25">
      <c r="A9" s="66" t="s">
        <v>40</v>
      </c>
      <c r="B9" s="71" t="s">
        <v>60</v>
      </c>
      <c r="E9">
        <v>8</v>
      </c>
    </row>
    <row r="10" spans="1:6" x14ac:dyDescent="0.25">
      <c r="A10" s="66" t="s">
        <v>41</v>
      </c>
      <c r="B10" s="71" t="s">
        <v>60</v>
      </c>
      <c r="E10">
        <v>9</v>
      </c>
    </row>
    <row r="11" spans="1:6" x14ac:dyDescent="0.25">
      <c r="E11">
        <v>10</v>
      </c>
    </row>
    <row r="12" spans="1:6" x14ac:dyDescent="0.25">
      <c r="A12" s="66" t="s">
        <v>42</v>
      </c>
      <c r="B12">
        <v>1</v>
      </c>
      <c r="C12" s="65" t="s">
        <v>35</v>
      </c>
      <c r="E12">
        <v>11</v>
      </c>
    </row>
    <row r="13" spans="1:6" x14ac:dyDescent="0.25">
      <c r="A13" s="66" t="s">
        <v>43</v>
      </c>
      <c r="B13">
        <v>15</v>
      </c>
      <c r="C13" s="65" t="s">
        <v>35</v>
      </c>
      <c r="E13">
        <v>12</v>
      </c>
    </row>
    <row r="14" spans="1:6" x14ac:dyDescent="0.25">
      <c r="E14">
        <v>13</v>
      </c>
    </row>
    <row r="15" spans="1:6" x14ac:dyDescent="0.25">
      <c r="A15" t="s">
        <v>44</v>
      </c>
      <c r="B15">
        <v>29</v>
      </c>
      <c r="C15" s="65" t="s">
        <v>37</v>
      </c>
      <c r="E15">
        <v>14</v>
      </c>
    </row>
    <row r="16" spans="1:6" x14ac:dyDescent="0.25">
      <c r="E16">
        <v>15</v>
      </c>
    </row>
    <row r="17" spans="1:5" x14ac:dyDescent="0.25">
      <c r="A17" t="s">
        <v>45</v>
      </c>
      <c r="E17">
        <v>16</v>
      </c>
    </row>
    <row r="18" spans="1:5" x14ac:dyDescent="0.25">
      <c r="A18" t="s">
        <v>46</v>
      </c>
      <c r="B18" s="69" t="s">
        <v>55</v>
      </c>
      <c r="E18">
        <v>17</v>
      </c>
    </row>
    <row r="19" spans="1:5" x14ac:dyDescent="0.25">
      <c r="A19" t="s">
        <v>47</v>
      </c>
      <c r="B19" s="69" t="s">
        <v>56</v>
      </c>
      <c r="E19">
        <v>18</v>
      </c>
    </row>
    <row r="20" spans="1:5" x14ac:dyDescent="0.25">
      <c r="A20" t="s">
        <v>48</v>
      </c>
      <c r="B20" s="69" t="s">
        <v>57</v>
      </c>
      <c r="E20">
        <v>19</v>
      </c>
    </row>
    <row r="21" spans="1:5" x14ac:dyDescent="0.25">
      <c r="A21" t="s">
        <v>49</v>
      </c>
      <c r="B21" s="69" t="s">
        <v>58</v>
      </c>
      <c r="E21">
        <v>20</v>
      </c>
    </row>
    <row r="22" spans="1:5" x14ac:dyDescent="0.25">
      <c r="A22" s="74" t="s">
        <v>67</v>
      </c>
      <c r="B22" s="75" t="s">
        <v>69</v>
      </c>
      <c r="E22">
        <v>21</v>
      </c>
    </row>
    <row r="23" spans="1:5" x14ac:dyDescent="0.25">
      <c r="A23" s="74" t="s">
        <v>68</v>
      </c>
      <c r="B23" s="75" t="s">
        <v>70</v>
      </c>
      <c r="E23">
        <v>22</v>
      </c>
    </row>
    <row r="24" spans="1:5" x14ac:dyDescent="0.25">
      <c r="E24">
        <v>23</v>
      </c>
    </row>
    <row r="25" spans="1:5" x14ac:dyDescent="0.25">
      <c r="E25">
        <v>24</v>
      </c>
    </row>
    <row r="26" spans="1:5" x14ac:dyDescent="0.25">
      <c r="E26">
        <v>25</v>
      </c>
    </row>
    <row r="27" spans="1:5" x14ac:dyDescent="0.25">
      <c r="E27">
        <v>26</v>
      </c>
    </row>
    <row r="28" spans="1:5" x14ac:dyDescent="0.25">
      <c r="E28">
        <v>27</v>
      </c>
    </row>
    <row r="29" spans="1:5" x14ac:dyDescent="0.25">
      <c r="E29">
        <v>28</v>
      </c>
    </row>
    <row r="30" spans="1:5" x14ac:dyDescent="0.25">
      <c r="E30">
        <v>29</v>
      </c>
    </row>
    <row r="31" spans="1:5" x14ac:dyDescent="0.25">
      <c r="E31">
        <v>30</v>
      </c>
    </row>
    <row r="32" spans="1:5" x14ac:dyDescent="0.25">
      <c r="E32">
        <v>31</v>
      </c>
    </row>
  </sheetData>
  <sheetProtection algorithmName="SHA-512" hashValue="t24aSS4Anjrb/eDnlMwDaKaxZb/cORqK/qkCLleM5oQ8CVvxpsTRu9xjBIr9BlaLnZ4p0ftmGL5YKub/Qj24TQ==" saltValue="wtZoq9Tbc3zD145WNcOKOA==" spinCount="100000" sheet="1" objects="1" scenarios="1"/>
  <dataValidations count="2">
    <dataValidation type="list" allowBlank="1" showInputMessage="1" showErrorMessage="1" sqref="B12:B13 B15" xr:uid="{00000000-0002-0000-0200-000000000000}">
      <formula1>$E$2:$E$32</formula1>
      <formula2>0</formula2>
    </dataValidation>
    <dataValidation type="list" allowBlank="1" showInputMessage="1" showErrorMessage="1" sqref="C12:C13 C15" xr:uid="{00000000-0002-0000-0200-000001000000}">
      <formula1>$F$2:$F$4</formula1>
      <formula2>0</formula2>
    </dataValidation>
  </dataValidations>
  <hyperlinks>
    <hyperlink ref="B9" r:id="rId1" xr:uid="{00000000-0004-0000-0200-000000000000}"/>
    <hyperlink ref="B10" r:id="rId2" xr:uid="{00000000-0004-0000-0200-000001000000}"/>
  </hyperlinks>
  <pageMargins left="0.75" right="0.75" top="1" bottom="1" header="0.51180555555555496" footer="0.51180555555555496"/>
  <pageSetup paperSize="9" firstPageNumber="0" orientation="portrait" horizontalDpi="300" verticalDpi="300"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Inschrijving</vt:lpstr>
      <vt:lpstr>Stickervel</vt:lpstr>
      <vt:lpstr>Gegevens</vt:lpstr>
      <vt:lpstr>Inschrijving!Afdrukbereik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W.D.C.T. van den Boom</dc:creator>
  <dc:description/>
  <cp:lastModifiedBy>G Wildering</cp:lastModifiedBy>
  <cp:revision>2</cp:revision>
  <cp:lastPrinted>2015-11-14T17:31:35Z</cp:lastPrinted>
  <dcterms:created xsi:type="dcterms:W3CDTF">2008-11-26T10:33:40Z</dcterms:created>
  <dcterms:modified xsi:type="dcterms:W3CDTF">2021-01-04T09:07:37Z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